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15" windowHeight="9030" tabRatio="765" activeTab="0"/>
  </bookViews>
  <sheets>
    <sheet name="R5" sheetId="1" r:id="rId1"/>
  </sheets>
  <externalReferences>
    <externalReference r:id="rId4"/>
  </externalReferences>
  <definedNames>
    <definedName name="ВысСтен" localSheetId="0">'[1]Vedomost'!$C$10</definedName>
    <definedName name="ГКЛ" localSheetId="0">'[1]Vedomost'!$C$15</definedName>
    <definedName name="дверь7" localSheetId="0">'[1]Vedomost'!$C$36</definedName>
    <definedName name="керам_гранит" localSheetId="0">'[1]Vedomost'!$C$6</definedName>
    <definedName name="кладка_пл." localSheetId="0">'[1]Vedomost'!$C$8</definedName>
    <definedName name="_xlnm.Print_Area" localSheetId="0">'R5'!$A$1:$T$31</definedName>
    <definedName name="плитка_пола" localSheetId="0">'[1]Vedomost'!$C$7</definedName>
    <definedName name="плитка_стен" localSheetId="0">'[1]Vedomost'!$C$12</definedName>
  </definedNames>
  <calcPr fullCalcOnLoad="1"/>
</workbook>
</file>

<file path=xl/comments1.xml><?xml version="1.0" encoding="utf-8"?>
<comments xmlns="http://schemas.openxmlformats.org/spreadsheetml/2006/main">
  <authors>
    <author>A.Sinitsyna</author>
  </authors>
  <commentList>
    <comment ref="R12" authorId="0">
      <text>
        <r>
          <rPr>
            <b/>
            <sz val="8"/>
            <rFont val="Tahoma"/>
            <family val="0"/>
          </rPr>
          <t>Price List/week 1540
скидка для МСН 10%</t>
        </r>
      </text>
    </comment>
    <comment ref="R33" authorId="0">
      <text>
        <r>
          <rPr>
            <b/>
            <sz val="8"/>
            <rFont val="Tahoma"/>
            <family val="0"/>
          </rPr>
          <t>Price List/week 1190
скидка для МСН 10%</t>
        </r>
      </text>
    </comment>
    <comment ref="R30" authorId="0">
      <text>
        <r>
          <rPr>
            <b/>
            <sz val="8"/>
            <rFont val="Tahoma"/>
            <family val="0"/>
          </rPr>
          <t>Price List/week 1155
скидка для МСН 10%</t>
        </r>
      </text>
    </comment>
    <comment ref="R26" authorId="0">
      <text>
        <r>
          <rPr>
            <b/>
            <sz val="8"/>
            <rFont val="Tahoma"/>
            <family val="0"/>
          </rPr>
          <t>Price List/week 1540
скидка для МСН 10%</t>
        </r>
      </text>
    </comment>
    <comment ref="R27" authorId="0">
      <text>
        <r>
          <rPr>
            <b/>
            <sz val="8"/>
            <rFont val="Tahoma"/>
            <family val="0"/>
          </rPr>
          <t>Price List/week 1190
скидка для МСН 10%</t>
        </r>
      </text>
    </comment>
    <comment ref="R19" authorId="0">
      <text>
        <r>
          <rPr>
            <b/>
            <sz val="8"/>
            <rFont val="Tahoma"/>
            <family val="0"/>
          </rPr>
          <t>Price List/week 1855
скидка для МСН 10%</t>
        </r>
      </text>
    </comment>
    <comment ref="R6" authorId="0">
      <text>
        <r>
          <rPr>
            <b/>
            <sz val="8"/>
            <rFont val="Tahoma"/>
            <family val="0"/>
          </rPr>
          <t>Price List/week 3010
скидка для МСН 10%</t>
        </r>
      </text>
    </comment>
    <comment ref="R8" authorId="0">
      <text>
        <r>
          <rPr>
            <b/>
            <sz val="8"/>
            <rFont val="Tahoma"/>
            <family val="0"/>
          </rPr>
          <t>Price List/week 1540
скидка для МСН 10%</t>
        </r>
      </text>
    </comment>
    <comment ref="R9" authorId="0">
      <text>
        <r>
          <rPr>
            <b/>
            <sz val="8"/>
            <rFont val="Tahoma"/>
            <family val="0"/>
          </rPr>
          <t>Price List/week 1855
скидка для МСН 10%</t>
        </r>
      </text>
    </comment>
  </commentList>
</comments>
</file>

<file path=xl/sharedStrings.xml><?xml version="1.0" encoding="utf-8"?>
<sst xmlns="http://schemas.openxmlformats.org/spreadsheetml/2006/main" count="150" uniqueCount="118">
  <si>
    <t>Все цены даны в Евро</t>
  </si>
  <si>
    <t>Year of built</t>
  </si>
  <si>
    <t>Name</t>
  </si>
  <si>
    <t>SprayHood</t>
  </si>
  <si>
    <t>cabins</t>
  </si>
  <si>
    <t>toilets</t>
  </si>
  <si>
    <t>ширина, м
Beam</t>
  </si>
  <si>
    <t>осадка, м
Draught</t>
  </si>
  <si>
    <t>вес, т
Displacement</t>
  </si>
  <si>
    <t>площадь грота, м2
Main sail area</t>
  </si>
  <si>
    <t>площадь генуи, м2
Genoa area</t>
  </si>
  <si>
    <t>Общая парусность, м2
Common sail area</t>
  </si>
  <si>
    <t>запас пресной воды, л
Fresh water tank, L</t>
  </si>
  <si>
    <t>мотор, л.с.
Engine, HP</t>
  </si>
  <si>
    <t>топливный танк, л
Fuel tank, L</t>
  </si>
  <si>
    <t>deposit/ (cash / visa)
страховой депозит</t>
  </si>
  <si>
    <t>Price List/week</t>
  </si>
  <si>
    <t>Group  "A"</t>
  </si>
  <si>
    <t>Dufour 45</t>
  </si>
  <si>
    <t>00</t>
  </si>
  <si>
    <t>v</t>
  </si>
  <si>
    <t>60V</t>
  </si>
  <si>
    <t>Y100</t>
  </si>
  <si>
    <t>Group  "B"</t>
  </si>
  <si>
    <t>Gib'Sea 43</t>
  </si>
  <si>
    <t>Y56</t>
  </si>
  <si>
    <t>Sun Odyssey 37</t>
  </si>
  <si>
    <t>Gib'Sea 37</t>
  </si>
  <si>
    <t xml:space="preserve">Членом клуба Argolis становится человек, на которого был оформлен свершившийся чартер. Выдается именная членская карточка. </t>
  </si>
  <si>
    <t>discount
скидка для МСН</t>
  </si>
  <si>
    <t>Periklis</t>
  </si>
  <si>
    <r>
      <t>Стоимость аренды яхты указана со скидкой для члена клуба Argolis (</t>
    </r>
    <r>
      <rPr>
        <b/>
        <sz val="12"/>
        <rFont val="Times New Roman"/>
        <family val="1"/>
      </rPr>
      <t>М</t>
    </r>
    <r>
      <rPr>
        <sz val="12"/>
        <rFont val="Times New Roman"/>
        <family val="1"/>
      </rPr>
      <t>ember</t>
    </r>
    <r>
      <rPr>
        <b/>
        <sz val="12"/>
        <rFont val="Times New Roman"/>
        <family val="1"/>
      </rPr>
      <t>С</t>
    </r>
    <r>
      <rPr>
        <sz val="12"/>
        <rFont val="Times New Roman"/>
        <family val="1"/>
      </rPr>
      <t>ard</t>
    </r>
    <r>
      <rPr>
        <b/>
        <sz val="12"/>
        <rFont val="Times New Roman"/>
        <family val="1"/>
      </rPr>
      <t>Н</t>
    </r>
    <r>
      <rPr>
        <sz val="12"/>
        <rFont val="Times New Roman"/>
        <family val="1"/>
      </rPr>
      <t>older).</t>
    </r>
  </si>
  <si>
    <t>Anonymous</t>
  </si>
  <si>
    <t>Система подсчета очков в соответствии с параграфами 11.1 и 11.2 правил ORC для мировых первенств и приложения А параграф 4.1 RRS</t>
  </si>
  <si>
    <t>Яхта, имеющая лучшее время в своем дивизионе, получает количество очков, равное числу стартовавших в дивизионе плюс 0,25.</t>
  </si>
  <si>
    <t xml:space="preserve">Яхта, имеющая второе лучшее время в своем дивизионе, получает количество очков, равное количеству стартовавших минус 1. </t>
  </si>
  <si>
    <t>Это правило относится к последующим яхтам: -2, -3 очка  и т.д.</t>
  </si>
  <si>
    <t>Конечный результат - с выбросом очков худшей гонки</t>
  </si>
  <si>
    <t>В случае равенства очков победа присуждается яхте, имеющей меньшее количество мест всех гонок.</t>
  </si>
  <si>
    <t>Не финишировавшие яхты получают 0.25 очка за этап, а не стартовавшие 0.</t>
  </si>
  <si>
    <t>www.argolis-yacht.ru/REGATTAs/Regatta_Polozhenie.htm</t>
  </si>
  <si>
    <t>Регата проводится на яхтах без применения спинакеров и спинакер-гиков в соответствии с Положением о регате:</t>
  </si>
  <si>
    <t>yacht price for Regatta
цена яхты на регату</t>
  </si>
  <si>
    <t>Elan     45</t>
  </si>
  <si>
    <t>Not acceptable insurance deposit! Only normal refundable deposit.</t>
  </si>
  <si>
    <t>Elan 37</t>
  </si>
  <si>
    <t>Elan 40</t>
  </si>
  <si>
    <t>Beneteau 50</t>
  </si>
  <si>
    <t>Group  "C"</t>
  </si>
  <si>
    <t>V40</t>
  </si>
  <si>
    <t>Y80</t>
  </si>
  <si>
    <t>Потапкин</t>
  </si>
  <si>
    <t>Синицын</t>
  </si>
  <si>
    <t>Данилов</t>
  </si>
  <si>
    <t>Аврорский</t>
  </si>
  <si>
    <t>Маркаров</t>
  </si>
  <si>
    <t>Y88</t>
  </si>
  <si>
    <t>Giorgina</t>
  </si>
  <si>
    <t>Kalymnos</t>
  </si>
  <si>
    <t>Big Blue 1</t>
  </si>
  <si>
    <t>Раткин</t>
  </si>
  <si>
    <t>Big Blue 3</t>
  </si>
  <si>
    <t>Клевцов</t>
  </si>
  <si>
    <t>Big Blue 2</t>
  </si>
  <si>
    <t>Тыртышников</t>
  </si>
  <si>
    <t>Александров</t>
  </si>
  <si>
    <t>Maria</t>
  </si>
  <si>
    <t>Sofia</t>
  </si>
  <si>
    <t>Stavroula</t>
  </si>
  <si>
    <t>White Knight</t>
  </si>
  <si>
    <t>Jat</t>
  </si>
  <si>
    <t>Asini</t>
  </si>
  <si>
    <t>Ermioni</t>
  </si>
  <si>
    <t>Поляков</t>
  </si>
  <si>
    <t>Elizabeta</t>
  </si>
  <si>
    <t>Долинин</t>
  </si>
  <si>
    <t>Каткасов</t>
  </si>
  <si>
    <t>Ocean Star 51.2</t>
  </si>
  <si>
    <t>Ocean Star 51.1</t>
  </si>
  <si>
    <t>Пономарев</t>
  </si>
  <si>
    <t>Стовбур</t>
  </si>
  <si>
    <t>Bavaria 44</t>
  </si>
  <si>
    <t>Y55</t>
  </si>
  <si>
    <t>Егоров</t>
  </si>
  <si>
    <t>Яковлев</t>
  </si>
  <si>
    <t>Неклюдов</t>
  </si>
  <si>
    <t>Mystik</t>
  </si>
  <si>
    <t>Mira</t>
  </si>
  <si>
    <t>-</t>
  </si>
  <si>
    <t>Atika</t>
  </si>
  <si>
    <t>Xena</t>
  </si>
  <si>
    <t>Shooting Star</t>
  </si>
  <si>
    <t>Sun Odyssey 45.2</t>
  </si>
  <si>
    <t>Tanita</t>
  </si>
  <si>
    <t>Грошиков</t>
  </si>
  <si>
    <t>Sun Odyssey 45.1</t>
  </si>
  <si>
    <t>Oceanis 393</t>
  </si>
  <si>
    <t>Santorini</t>
  </si>
  <si>
    <t>Y48</t>
  </si>
  <si>
    <t>Agios Nickolas</t>
  </si>
  <si>
    <t>Oceanis 461</t>
  </si>
  <si>
    <t>Янклович</t>
  </si>
  <si>
    <t>Eleni</t>
  </si>
  <si>
    <t>Viking IV</t>
  </si>
  <si>
    <t>Isidoros</t>
  </si>
  <si>
    <t>Устинов</t>
  </si>
  <si>
    <t>Princess 1</t>
  </si>
  <si>
    <t>Чилап</t>
  </si>
  <si>
    <t>Поданные  заявки</t>
  </si>
  <si>
    <t>Евсеев</t>
  </si>
  <si>
    <t>Малышев</t>
  </si>
  <si>
    <t>Gib'Sea 51</t>
  </si>
  <si>
    <t>Аминджанов</t>
  </si>
  <si>
    <r>
      <t xml:space="preserve">Last Name
Фамилия
</t>
    </r>
    <r>
      <rPr>
        <sz val="9"/>
        <color indexed="12"/>
        <rFont val="Times New Roman"/>
        <family val="1"/>
      </rPr>
      <t>синий цвет - старт сдан</t>
    </r>
  </si>
  <si>
    <t>Yachts for 
Russian-Aegean Regatta 
No 7
27-4…9-5-05</t>
  </si>
  <si>
    <t>Y96</t>
  </si>
  <si>
    <t>Yolick II</t>
  </si>
  <si>
    <t>Avrora</t>
  </si>
</sst>
</file>

<file path=xl/styles.xml><?xml version="1.0" encoding="utf-8"?>
<styleSheet xmlns="http://schemas.openxmlformats.org/spreadsheetml/2006/main">
  <numFmts count="7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* #,##0_ ;_ * \-#,##0_ ;_ * &quot;-&quot;_ ;_ @_ "/>
    <numFmt numFmtId="178" formatCode="_ &quot;€&quot;* #,##0.00_ ;_ &quot;€&quot;* \-#,##0.00_ ;_ &quot;€&quot;* &quot;-&quot;??_ ;_ @_ "/>
    <numFmt numFmtId="179" formatCode="_ * #,##0.00_ ;_ * \-#,##0.00_ ;_ * &quot;-&quot;??_ ;_ @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#,##0.0"/>
    <numFmt numFmtId="187" formatCode="###"/>
    <numFmt numFmtId="188" formatCode=";;;"/>
    <numFmt numFmtId="189" formatCode="#,###"/>
    <numFmt numFmtId="190" formatCode="d/mmm/yy\ h:mm"/>
    <numFmt numFmtId="191" formatCode="#,###.000"/>
    <numFmt numFmtId="192" formatCode="_-* #,##0_?_._-;\-* #,##0_?_._-;_-* &quot;-&quot;_?_._-;_-@_-"/>
    <numFmt numFmtId="193" formatCode="_-* #,##0.00_?_._-;\-* #,##0.00_?_._-;_-* &quot;-&quot;??_?_._-;_-@_-"/>
    <numFmt numFmtId="194" formatCode="d/m/yyyy"/>
    <numFmt numFmtId="195" formatCode="#,##0&quot;€&quot;"/>
    <numFmt numFmtId="196" formatCode="#,##0&quot;€&quot;;[Red]#,##0&quot;€&quot;"/>
    <numFmt numFmtId="197" formatCode="d/m/yy;@"/>
    <numFmt numFmtId="198" formatCode="#,##0.0_р_.;\-#,##0.0_р_."/>
    <numFmt numFmtId="199" formatCode="_ &quot;€&quot;* #,##0_ ;_ &quot;€&quot;* \-#,##0_ ;_ &quot;€&quot;* &quot;-&quot;??_ ;_ @_ "/>
    <numFmt numFmtId="200" formatCode="dd/mm/yy;@"/>
    <numFmt numFmtId="201" formatCode="0#"/>
    <numFmt numFmtId="202" formatCode="_-* #,##0.00\ _F_-;\-* #,##0.00\ _F_-;_-* &quot;-&quot;??\ _F_-;_-@_-"/>
    <numFmt numFmtId="203" formatCode="#,##0;[Red]#,##0"/>
    <numFmt numFmtId="204" formatCode="d/m;@"/>
    <numFmt numFmtId="205" formatCode="mm/dd/yy;@"/>
    <numFmt numFmtId="206" formatCode="d"/>
    <numFmt numFmtId="207" formatCode="#,##0\ &quot;€&quot;;\-#,##0\ &quot;€&quot;"/>
    <numFmt numFmtId="208" formatCode="#,##0\ &quot;€&quot;;[Red]\-#,##0\ &quot;€&quot;"/>
    <numFmt numFmtId="209" formatCode="#,##0.00\ &quot;€&quot;;\-#,##0.00\ &quot;€&quot;"/>
    <numFmt numFmtId="210" formatCode="#,##0.00\ &quot;€&quot;;[Red]\-#,##0.00\ &quot;€&quot;"/>
    <numFmt numFmtId="211" formatCode="_-* #,##0\ &quot;€&quot;_-;\-* #,##0\ &quot;€&quot;_-;_-* &quot;-&quot;\ &quot;€&quot;_-;_-@_-"/>
    <numFmt numFmtId="212" formatCode="_-* #,##0\ _€_-;\-* #,##0\ _€_-;_-* &quot;-&quot;\ _€_-;_-@_-"/>
    <numFmt numFmtId="213" formatCode="_-* #,##0.00\ &quot;€&quot;_-;\-* #,##0.00\ &quot;€&quot;_-;_-* &quot;-&quot;??\ &quot;€&quot;_-;_-@_-"/>
    <numFmt numFmtId="214" formatCode="_-* #,##0.00\ _€_-;\-* #,##0.00\ _€_-;_-* &quot;-&quot;??\ _€_-;_-@_-"/>
    <numFmt numFmtId="215" formatCode="0.0%"/>
    <numFmt numFmtId="216" formatCode="0.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mmm/yyyy"/>
    <numFmt numFmtId="223" formatCode="dd/mm/yyyy"/>
    <numFmt numFmtId="224" formatCode="[$€-2]\ ###,000_);[Red]\([$€-2]\ ###,000\)"/>
    <numFmt numFmtId="225" formatCode="00#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0"/>
      <name val="Times New Roman Cyr"/>
      <family val="0"/>
    </font>
    <font>
      <u val="single"/>
      <sz val="9"/>
      <color indexed="12"/>
      <name val="ER Bukinist 1251"/>
      <family val="0"/>
    </font>
    <font>
      <u val="single"/>
      <sz val="10"/>
      <color indexed="36"/>
      <name val="MS Sans Serif"/>
      <family val="0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9"/>
      <color indexed="17"/>
      <name val="Times New Roman"/>
      <family val="1"/>
    </font>
    <font>
      <sz val="12"/>
      <name val="Times New Roman"/>
      <family val="1"/>
    </font>
    <font>
      <sz val="8"/>
      <name val="MS Sans Serif"/>
      <family val="0"/>
    </font>
    <font>
      <sz val="9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8"/>
      <name val="Tahoma"/>
      <family val="0"/>
    </font>
    <font>
      <sz val="11"/>
      <name val="Times New Roman"/>
      <family val="1"/>
    </font>
    <font>
      <sz val="9"/>
      <color indexed="9"/>
      <name val="Times New Roman"/>
      <family val="1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textRotation="90" wrapText="1"/>
    </xf>
    <xf numFmtId="0" fontId="9" fillId="0" borderId="0" xfId="18" applyFont="1" applyFill="1" applyBorder="1" applyAlignment="1">
      <alignment textRotation="90" wrapText="1"/>
      <protection/>
    </xf>
    <xf numFmtId="0" fontId="9" fillId="0" borderId="0" xfId="18" applyFont="1" applyFill="1" applyBorder="1" applyAlignment="1">
      <alignment horizontal="right" textRotation="90" wrapText="1"/>
      <protection/>
    </xf>
    <xf numFmtId="0" fontId="9" fillId="2" borderId="0" xfId="0" applyFont="1" applyFill="1" applyAlignment="1">
      <alignment horizontal="center" textRotation="90" wrapText="1"/>
    </xf>
    <xf numFmtId="0" fontId="9" fillId="0" borderId="0" xfId="0" applyFont="1" applyAlignment="1">
      <alignment horizontal="center" textRotation="90" wrapText="1"/>
    </xf>
    <xf numFmtId="0" fontId="9" fillId="0" borderId="0" xfId="0" applyFont="1" applyFill="1" applyBorder="1" applyAlignment="1">
      <alignment/>
    </xf>
    <xf numFmtId="20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8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 quotePrefix="1">
      <alignment/>
    </xf>
    <xf numFmtId="0" fontId="8" fillId="0" borderId="0" xfId="0" applyFont="1" applyFill="1" applyBorder="1" applyAlignment="1" quotePrefix="1">
      <alignment/>
    </xf>
    <xf numFmtId="3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Border="1" applyAlignment="1">
      <alignment/>
    </xf>
    <xf numFmtId="20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84" fontId="9" fillId="0" borderId="1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 quotePrefix="1">
      <alignment/>
    </xf>
    <xf numFmtId="0" fontId="8" fillId="0" borderId="1" xfId="0" applyFont="1" applyFill="1" applyBorder="1" applyAlignment="1" quotePrefix="1">
      <alignment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 quotePrefix="1">
      <alignment horizontal="right"/>
    </xf>
    <xf numFmtId="3" fontId="9" fillId="0" borderId="1" xfId="0" applyNumberFormat="1" applyFont="1" applyFill="1" applyBorder="1" applyAlignment="1">
      <alignment horizontal="center"/>
    </xf>
    <xf numFmtId="201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9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9" fillId="0" borderId="1" xfId="0" applyFont="1" applyFill="1" applyBorder="1" applyAlignment="1" quotePrefix="1">
      <alignment horizontal="center"/>
    </xf>
    <xf numFmtId="0" fontId="11" fillId="3" borderId="1" xfId="0" applyFont="1" applyFill="1" applyBorder="1" applyAlignment="1">
      <alignment/>
    </xf>
    <xf numFmtId="0" fontId="12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2" fontId="9" fillId="3" borderId="1" xfId="0" applyNumberFormat="1" applyFont="1" applyFill="1" applyBorder="1" applyAlignment="1">
      <alignment/>
    </xf>
    <xf numFmtId="184" fontId="9" fillId="3" borderId="1" xfId="0" applyNumberFormat="1" applyFont="1" applyFill="1" applyBorder="1" applyAlignment="1">
      <alignment/>
    </xf>
    <xf numFmtId="0" fontId="9" fillId="3" borderId="1" xfId="0" applyFont="1" applyFill="1" applyBorder="1" applyAlignment="1" quotePrefix="1">
      <alignment horizontal="right"/>
    </xf>
    <xf numFmtId="0" fontId="9" fillId="3" borderId="1" xfId="0" applyFont="1" applyFill="1" applyBorder="1" applyAlignment="1" quotePrefix="1">
      <alignment/>
    </xf>
    <xf numFmtId="0" fontId="8" fillId="3" borderId="1" xfId="0" applyFont="1" applyFill="1" applyBorder="1" applyAlignment="1" quotePrefix="1">
      <alignment/>
    </xf>
    <xf numFmtId="3" fontId="9" fillId="3" borderId="1" xfId="0" applyNumberFormat="1" applyFont="1" applyFill="1" applyBorder="1" applyAlignment="1">
      <alignment horizontal="center"/>
    </xf>
    <xf numFmtId="0" fontId="15" fillId="0" borderId="0" xfId="0" applyFont="1" applyFill="1" applyBorder="1" applyAlignment="1" quotePrefix="1">
      <alignment/>
    </xf>
    <xf numFmtId="0" fontId="15" fillId="0" borderId="1" xfId="0" applyFont="1" applyFill="1" applyBorder="1" applyAlignment="1" quotePrefix="1">
      <alignment/>
    </xf>
    <xf numFmtId="0" fontId="15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8" fillId="0" borderId="0" xfId="18" applyFont="1" applyFill="1" applyBorder="1" applyAlignment="1">
      <alignment textRotation="90" wrapText="1"/>
      <protection/>
    </xf>
    <xf numFmtId="0" fontId="15" fillId="0" borderId="0" xfId="18" applyFont="1" applyFill="1" applyBorder="1" applyAlignment="1">
      <alignment textRotation="90" wrapText="1"/>
      <protection/>
    </xf>
    <xf numFmtId="0" fontId="11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2" fontId="9" fillId="3" borderId="0" xfId="0" applyNumberFormat="1" applyFont="1" applyFill="1" applyBorder="1" applyAlignment="1">
      <alignment/>
    </xf>
    <xf numFmtId="184" fontId="9" fillId="3" borderId="0" xfId="0" applyNumberFormat="1" applyFont="1" applyFill="1" applyBorder="1" applyAlignment="1">
      <alignment/>
    </xf>
    <xf numFmtId="0" fontId="9" fillId="3" borderId="0" xfId="0" applyFont="1" applyFill="1" applyBorder="1" applyAlignment="1" quotePrefix="1">
      <alignment horizontal="right"/>
    </xf>
    <xf numFmtId="0" fontId="9" fillId="3" borderId="0" xfId="0" applyFont="1" applyFill="1" applyBorder="1" applyAlignment="1" quotePrefix="1">
      <alignment/>
    </xf>
    <xf numFmtId="0" fontId="15" fillId="3" borderId="0" xfId="0" applyFont="1" applyFill="1" applyBorder="1" applyAlignment="1" quotePrefix="1">
      <alignment/>
    </xf>
    <xf numFmtId="3" fontId="9" fillId="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6" fontId="9" fillId="0" borderId="0" xfId="0" applyNumberFormat="1" applyFont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20" fontId="9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6" fillId="0" borderId="0" xfId="21" applyFill="1" applyAlignment="1">
      <alignment/>
    </xf>
    <xf numFmtId="0" fontId="15" fillId="0" borderId="0" xfId="0" applyFont="1" applyAlignment="1">
      <alignment/>
    </xf>
    <xf numFmtId="225" fontId="9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0" xfId="0" applyFont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/>
    </xf>
    <xf numFmtId="0" fontId="21" fillId="4" borderId="0" xfId="0" applyFont="1" applyFill="1" applyBorder="1" applyAlignment="1" quotePrefix="1">
      <alignment/>
    </xf>
    <xf numFmtId="0" fontId="21" fillId="4" borderId="0" xfId="0" applyFont="1" applyFill="1" applyAlignment="1">
      <alignment/>
    </xf>
    <xf numFmtId="0" fontId="21" fillId="4" borderId="0" xfId="0" applyFont="1" applyFill="1" applyBorder="1" applyAlignment="1">
      <alignment/>
    </xf>
    <xf numFmtId="9" fontId="9" fillId="3" borderId="0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0" fontId="8" fillId="4" borderId="0" xfId="0" applyFont="1" applyFill="1" applyBorder="1" applyAlignment="1" quotePrefix="1">
      <alignment/>
    </xf>
    <xf numFmtId="0" fontId="21" fillId="3" borderId="0" xfId="0" applyFont="1" applyFill="1" applyBorder="1" applyAlignment="1" quotePrefix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</cellXfs>
  <cellStyles count="14">
    <cellStyle name="Normal" xfId="0"/>
    <cellStyle name="Euro" xfId="15"/>
    <cellStyle name="Iau?iue_CrewList" xfId="16"/>
    <cellStyle name="Normal_11-Mar-96" xfId="17"/>
    <cellStyle name="Normal_Yachts" xfId="18"/>
    <cellStyle name="Oeiainiaue [0]_CrewList" xfId="19"/>
    <cellStyle name="Oeiainiaue_CrewList" xfId="20"/>
    <cellStyle name="Гиперссылка" xfId="21"/>
    <cellStyle name="Currency" xfId="22"/>
    <cellStyle name="Currency [0]" xfId="23"/>
    <cellStyle name="Открывавшаяся гиперссылка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\Local%20Settings\Temporary%20Internet%20Files\Content.IE5\S1A3OXQN\Archive\pops\Pop5678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domost"/>
      <sheetName val="GR"/>
      <sheetName val="5-6"/>
      <sheetName val="7"/>
      <sheetName val="8"/>
      <sheetName val="9"/>
      <sheetName val="0"/>
      <sheetName val="1"/>
      <sheetName val="RU"/>
      <sheetName val="Алена-Гоша"/>
      <sheetName val="реле"/>
      <sheetName val="стикер"/>
    </sheetNames>
    <sheetDataSet>
      <sheetData sheetId="0">
        <row r="6">
          <cell r="C6">
            <v>46</v>
          </cell>
        </row>
        <row r="7">
          <cell r="C7">
            <v>20</v>
          </cell>
        </row>
        <row r="8">
          <cell r="C8">
            <v>15</v>
          </cell>
        </row>
        <row r="10">
          <cell r="C10">
            <v>3.1</v>
          </cell>
        </row>
        <row r="12">
          <cell r="C12">
            <v>24</v>
          </cell>
        </row>
        <row r="15">
          <cell r="C15">
            <v>1.6374269005847952</v>
          </cell>
        </row>
        <row r="36">
          <cell r="C36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golis-yacht.ru/REGATTAs/Regatta_Polozhenie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5.7109375" style="8" customWidth="1"/>
    <col min="2" max="2" width="6.00390625" style="2" bestFit="1" customWidth="1"/>
    <col min="3" max="3" width="13.421875" style="8" bestFit="1" customWidth="1"/>
    <col min="4" max="6" width="2.7109375" style="2" customWidth="1"/>
    <col min="7" max="7" width="5.421875" style="4" customWidth="1"/>
    <col min="8" max="8" width="5.7109375" style="4" bestFit="1" customWidth="1"/>
    <col min="9" max="10" width="5.28125" style="4" customWidth="1"/>
    <col min="11" max="12" width="5.7109375" style="4" customWidth="1"/>
    <col min="13" max="13" width="5.00390625" style="4" customWidth="1"/>
    <col min="14" max="14" width="5.28125" style="5" customWidth="1"/>
    <col min="15" max="16" width="5.140625" style="4" customWidth="1"/>
    <col min="17" max="17" width="5.140625" style="4" hidden="1" customWidth="1"/>
    <col min="18" max="18" width="5.8515625" style="2" hidden="1" customWidth="1"/>
    <col min="19" max="19" width="5.140625" style="4" hidden="1" customWidth="1"/>
    <col min="20" max="20" width="12.00390625" style="8" customWidth="1"/>
    <col min="21" max="16384" width="9.140625" style="8" customWidth="1"/>
  </cols>
  <sheetData>
    <row r="1" spans="1:20" ht="12">
      <c r="A1" s="1">
        <v>38462</v>
      </c>
      <c r="B1" s="2">
        <v>12</v>
      </c>
      <c r="C1" s="3"/>
      <c r="P1" s="7" t="s">
        <v>0</v>
      </c>
      <c r="T1" s="100" t="s">
        <v>108</v>
      </c>
    </row>
    <row r="2" spans="1:20" ht="102.75" customHeight="1">
      <c r="A2" s="9" t="s">
        <v>114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2" t="s">
        <v>13</v>
      </c>
      <c r="O2" s="11" t="s">
        <v>14</v>
      </c>
      <c r="P2" s="62" t="s">
        <v>15</v>
      </c>
      <c r="Q2" s="63" t="s">
        <v>16</v>
      </c>
      <c r="R2" s="13" t="s">
        <v>42</v>
      </c>
      <c r="S2" s="11" t="s">
        <v>29</v>
      </c>
      <c r="T2" s="14" t="s">
        <v>113</v>
      </c>
    </row>
    <row r="3" spans="1:20" ht="12">
      <c r="A3" s="46" t="s">
        <v>17</v>
      </c>
      <c r="B3" s="47"/>
      <c r="C3" s="48"/>
      <c r="D3" s="49"/>
      <c r="E3" s="49"/>
      <c r="F3" s="49"/>
      <c r="G3" s="50"/>
      <c r="H3" s="51"/>
      <c r="I3" s="52"/>
      <c r="J3" s="50"/>
      <c r="K3" s="50"/>
      <c r="L3" s="50"/>
      <c r="M3" s="50"/>
      <c r="N3" s="53"/>
      <c r="O3" s="54"/>
      <c r="P3" s="55"/>
      <c r="Q3" s="55"/>
      <c r="R3" s="56"/>
      <c r="S3" s="55"/>
      <c r="T3" s="48"/>
    </row>
    <row r="4" spans="1:20" ht="12">
      <c r="A4" s="15" t="s">
        <v>111</v>
      </c>
      <c r="B4" s="28">
        <v>2</v>
      </c>
      <c r="C4" s="27" t="s">
        <v>116</v>
      </c>
      <c r="D4" s="29"/>
      <c r="E4" s="29">
        <v>5</v>
      </c>
      <c r="F4" s="29">
        <v>5</v>
      </c>
      <c r="G4" s="15">
        <v>4.8</v>
      </c>
      <c r="H4" s="15">
        <v>1.85</v>
      </c>
      <c r="I4" s="15">
        <v>14.5</v>
      </c>
      <c r="J4" s="15"/>
      <c r="K4" s="15"/>
      <c r="L4" s="18">
        <v>128</v>
      </c>
      <c r="M4" s="15">
        <v>1055</v>
      </c>
      <c r="N4" s="21" t="s">
        <v>115</v>
      </c>
      <c r="O4" s="15">
        <v>500</v>
      </c>
      <c r="P4" s="95">
        <v>2000</v>
      </c>
      <c r="Q4" s="59"/>
      <c r="R4" s="30"/>
      <c r="S4" s="25"/>
      <c r="T4" s="86" t="s">
        <v>94</v>
      </c>
    </row>
    <row r="5" spans="1:20" ht="12">
      <c r="A5" s="27" t="s">
        <v>78</v>
      </c>
      <c r="B5" s="87">
        <v>0</v>
      </c>
      <c r="C5" s="27" t="s">
        <v>99</v>
      </c>
      <c r="D5" s="29" t="s">
        <v>20</v>
      </c>
      <c r="E5" s="29">
        <v>5</v>
      </c>
      <c r="F5" s="29">
        <v>5</v>
      </c>
      <c r="G5" s="15">
        <v>4.58</v>
      </c>
      <c r="H5" s="15">
        <v>2</v>
      </c>
      <c r="I5" s="15">
        <v>14.7</v>
      </c>
      <c r="J5" s="15">
        <v>39.5</v>
      </c>
      <c r="K5" s="15">
        <v>70</v>
      </c>
      <c r="L5" s="90">
        <v>109.5</v>
      </c>
      <c r="M5" s="15">
        <v>900</v>
      </c>
      <c r="N5" s="21" t="s">
        <v>22</v>
      </c>
      <c r="O5" s="15">
        <v>460</v>
      </c>
      <c r="P5" s="95"/>
      <c r="Q5" s="59"/>
      <c r="R5" s="30"/>
      <c r="S5" s="25"/>
      <c r="T5" s="86" t="s">
        <v>53</v>
      </c>
    </row>
    <row r="6" spans="1:20" ht="12">
      <c r="A6" s="27" t="s">
        <v>77</v>
      </c>
      <c r="B6" s="28">
        <v>1</v>
      </c>
      <c r="C6" s="27" t="s">
        <v>69</v>
      </c>
      <c r="D6" s="29" t="s">
        <v>20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5"/>
      <c r="Q6" s="59">
        <v>3010</v>
      </c>
      <c r="R6" s="30">
        <f>Q6/7*$B$1*0.9-4</f>
        <v>4640</v>
      </c>
      <c r="S6" s="25">
        <f>(Q6/7*$B$1-R6)/(Q6/7*$B$1)</f>
        <v>0.10077519379844961</v>
      </c>
      <c r="T6" s="86" t="s">
        <v>75</v>
      </c>
    </row>
    <row r="7" spans="1:20" ht="12">
      <c r="A7" s="27" t="s">
        <v>77</v>
      </c>
      <c r="B7" s="28">
        <v>1</v>
      </c>
      <c r="C7" s="27" t="s">
        <v>68</v>
      </c>
      <c r="D7" s="29" t="s">
        <v>20</v>
      </c>
      <c r="E7" s="29"/>
      <c r="F7" s="29"/>
      <c r="G7" s="15"/>
      <c r="H7" s="15"/>
      <c r="I7" s="15"/>
      <c r="J7" s="15"/>
      <c r="K7" s="15"/>
      <c r="L7" s="18"/>
      <c r="M7" s="15"/>
      <c r="N7" s="21"/>
      <c r="O7" s="15"/>
      <c r="P7" s="95"/>
      <c r="Q7" s="59"/>
      <c r="R7" s="30"/>
      <c r="S7" s="25"/>
      <c r="T7" s="101" t="s">
        <v>105</v>
      </c>
    </row>
    <row r="8" spans="1:20" ht="12">
      <c r="A8" s="15" t="s">
        <v>47</v>
      </c>
      <c r="B8" s="28">
        <v>2</v>
      </c>
      <c r="C8" s="27" t="s">
        <v>70</v>
      </c>
      <c r="D8" s="29" t="s">
        <v>20</v>
      </c>
      <c r="E8" s="29">
        <v>5</v>
      </c>
      <c r="F8" s="29">
        <v>5</v>
      </c>
      <c r="G8" s="15">
        <v>4.48</v>
      </c>
      <c r="H8" s="15">
        <v>1.8</v>
      </c>
      <c r="I8" s="15">
        <v>14</v>
      </c>
      <c r="J8" s="15"/>
      <c r="K8" s="15"/>
      <c r="L8" s="18">
        <v>126</v>
      </c>
      <c r="M8" s="15">
        <v>1000</v>
      </c>
      <c r="N8" s="21" t="s">
        <v>50</v>
      </c>
      <c r="O8" s="15">
        <v>500</v>
      </c>
      <c r="P8" s="95"/>
      <c r="Q8" s="59">
        <v>3250</v>
      </c>
      <c r="R8" s="30">
        <f>Q8/7*$B$1*0.9-14</f>
        <v>5000.285714285715</v>
      </c>
      <c r="S8" s="25"/>
      <c r="T8" s="86" t="s">
        <v>55</v>
      </c>
    </row>
    <row r="9" spans="1:20" ht="12">
      <c r="A9" s="27" t="s">
        <v>95</v>
      </c>
      <c r="B9" s="28">
        <v>96</v>
      </c>
      <c r="C9" s="27" t="s">
        <v>104</v>
      </c>
      <c r="D9" s="29"/>
      <c r="E9" s="29">
        <v>4</v>
      </c>
      <c r="F9" s="29">
        <v>2</v>
      </c>
      <c r="G9" s="15">
        <v>4.48</v>
      </c>
      <c r="H9" s="15">
        <v>2</v>
      </c>
      <c r="I9" s="15">
        <v>9.6</v>
      </c>
      <c r="J9" s="15">
        <v>35</v>
      </c>
      <c r="K9" s="15">
        <v>57</v>
      </c>
      <c r="L9" s="18">
        <v>92</v>
      </c>
      <c r="M9" s="15">
        <v>600</v>
      </c>
      <c r="N9" s="21" t="s">
        <v>56</v>
      </c>
      <c r="O9" s="15">
        <v>205</v>
      </c>
      <c r="P9" s="95"/>
      <c r="Q9" s="59">
        <v>1855</v>
      </c>
      <c r="R9" s="30">
        <f>Q9/7*$B$1*0.9-2</f>
        <v>2860</v>
      </c>
      <c r="S9" s="37"/>
      <c r="T9" s="86" t="s">
        <v>101</v>
      </c>
    </row>
    <row r="10" spans="1:20" ht="12">
      <c r="A10" s="27" t="s">
        <v>92</v>
      </c>
      <c r="B10" s="28">
        <v>99</v>
      </c>
      <c r="C10" s="27" t="s">
        <v>91</v>
      </c>
      <c r="D10" s="29"/>
      <c r="E10" s="29"/>
      <c r="F10" s="29"/>
      <c r="G10" s="15"/>
      <c r="H10" s="15"/>
      <c r="I10" s="15"/>
      <c r="J10" s="15"/>
      <c r="K10" s="15"/>
      <c r="L10" s="18"/>
      <c r="M10" s="15"/>
      <c r="N10" s="21"/>
      <c r="O10" s="15"/>
      <c r="P10" s="95"/>
      <c r="Q10" s="59"/>
      <c r="R10" s="30"/>
      <c r="S10" s="37"/>
      <c r="T10" s="101" t="s">
        <v>83</v>
      </c>
    </row>
    <row r="11" spans="1:20" ht="12">
      <c r="A11" s="64" t="s">
        <v>23</v>
      </c>
      <c r="B11" s="65"/>
      <c r="C11" s="61"/>
      <c r="D11" s="66"/>
      <c r="E11" s="66"/>
      <c r="F11" s="66"/>
      <c r="G11" s="67"/>
      <c r="H11" s="68"/>
      <c r="I11" s="69"/>
      <c r="J11" s="67"/>
      <c r="K11" s="67"/>
      <c r="L11" s="67"/>
      <c r="M11" s="67"/>
      <c r="N11" s="70"/>
      <c r="O11" s="71"/>
      <c r="P11" s="99"/>
      <c r="Q11" s="72"/>
      <c r="R11" s="73"/>
      <c r="S11" s="96"/>
      <c r="T11" s="97"/>
    </row>
    <row r="12" spans="1:20" ht="12" customHeight="1">
      <c r="A12" s="15" t="s">
        <v>18</v>
      </c>
      <c r="B12" s="16">
        <v>99</v>
      </c>
      <c r="C12" s="15" t="s">
        <v>57</v>
      </c>
      <c r="D12" s="17" t="s">
        <v>20</v>
      </c>
      <c r="E12" s="17">
        <v>4</v>
      </c>
      <c r="F12" s="17">
        <v>2</v>
      </c>
      <c r="G12" s="18">
        <v>4.3</v>
      </c>
      <c r="H12" s="19">
        <v>2.35</v>
      </c>
      <c r="I12" s="20">
        <v>11</v>
      </c>
      <c r="J12" s="18">
        <v>40.1</v>
      </c>
      <c r="K12" s="18">
        <v>66.8</v>
      </c>
      <c r="L12" s="18">
        <v>107</v>
      </c>
      <c r="M12" s="18">
        <v>450</v>
      </c>
      <c r="N12" s="21" t="s">
        <v>21</v>
      </c>
      <c r="O12" s="22">
        <v>220</v>
      </c>
      <c r="P12" s="93">
        <v>1400</v>
      </c>
      <c r="Q12" s="57">
        <v>1540</v>
      </c>
      <c r="R12" s="30">
        <v>2370</v>
      </c>
      <c r="S12" s="25"/>
      <c r="T12" s="86" t="s">
        <v>52</v>
      </c>
    </row>
    <row r="13" spans="1:20" ht="12">
      <c r="A13" s="27" t="s">
        <v>18</v>
      </c>
      <c r="B13" s="28">
        <v>98</v>
      </c>
      <c r="C13" s="27" t="s">
        <v>59</v>
      </c>
      <c r="D13" s="17" t="s">
        <v>20</v>
      </c>
      <c r="E13" s="17"/>
      <c r="F13" s="17"/>
      <c r="G13" s="20"/>
      <c r="H13" s="19"/>
      <c r="I13" s="20"/>
      <c r="J13" s="18"/>
      <c r="K13" s="18"/>
      <c r="L13" s="18"/>
      <c r="M13" s="18"/>
      <c r="N13" s="26"/>
      <c r="O13" s="22"/>
      <c r="P13" s="93"/>
      <c r="Q13" s="57"/>
      <c r="R13" s="60"/>
      <c r="S13" s="23"/>
      <c r="T13" s="86" t="s">
        <v>60</v>
      </c>
    </row>
    <row r="14" spans="1:20" ht="12">
      <c r="A14" s="27" t="s">
        <v>18</v>
      </c>
      <c r="B14" s="28">
        <v>98</v>
      </c>
      <c r="C14" s="27" t="s">
        <v>63</v>
      </c>
      <c r="D14" s="29" t="s">
        <v>20</v>
      </c>
      <c r="E14" s="29"/>
      <c r="F14" s="29"/>
      <c r="G14" s="20"/>
      <c r="H14" s="19"/>
      <c r="I14" s="20"/>
      <c r="J14" s="18"/>
      <c r="K14" s="18"/>
      <c r="L14" s="18"/>
      <c r="M14" s="18"/>
      <c r="N14" s="26"/>
      <c r="O14" s="22"/>
      <c r="P14" s="93"/>
      <c r="Q14" s="57"/>
      <c r="R14" s="30"/>
      <c r="S14" s="23"/>
      <c r="T14" s="86" t="s">
        <v>64</v>
      </c>
    </row>
    <row r="15" spans="1:20" ht="12">
      <c r="A15" s="27" t="s">
        <v>18</v>
      </c>
      <c r="B15" s="28">
        <v>98</v>
      </c>
      <c r="C15" s="27" t="s">
        <v>61</v>
      </c>
      <c r="D15" s="29" t="s">
        <v>20</v>
      </c>
      <c r="E15" s="29"/>
      <c r="F15" s="29"/>
      <c r="G15" s="20"/>
      <c r="H15" s="19"/>
      <c r="I15" s="20"/>
      <c r="J15" s="18"/>
      <c r="K15" s="18"/>
      <c r="L15" s="18"/>
      <c r="M15" s="18"/>
      <c r="N15" s="26"/>
      <c r="O15" s="22"/>
      <c r="P15" s="93"/>
      <c r="Q15" s="57"/>
      <c r="R15" s="30"/>
      <c r="S15" s="23"/>
      <c r="T15" s="101" t="s">
        <v>110</v>
      </c>
    </row>
    <row r="16" spans="1:20" ht="12">
      <c r="A16" s="15" t="s">
        <v>18</v>
      </c>
      <c r="B16" s="87">
        <v>0</v>
      </c>
      <c r="C16" s="15" t="s">
        <v>58</v>
      </c>
      <c r="D16" s="91" t="s">
        <v>88</v>
      </c>
      <c r="E16" s="29"/>
      <c r="F16" s="29"/>
      <c r="G16" s="20"/>
      <c r="H16" s="19"/>
      <c r="I16" s="20"/>
      <c r="J16" s="18"/>
      <c r="K16" s="18"/>
      <c r="L16" s="18"/>
      <c r="M16" s="18"/>
      <c r="N16" s="21"/>
      <c r="O16" s="22"/>
      <c r="P16" s="93"/>
      <c r="Q16" s="57"/>
      <c r="R16" s="30"/>
      <c r="S16" s="23"/>
      <c r="T16" s="86" t="s">
        <v>109</v>
      </c>
    </row>
    <row r="17" spans="1:20" ht="12">
      <c r="A17" s="27" t="s">
        <v>18</v>
      </c>
      <c r="B17" s="28">
        <v>99</v>
      </c>
      <c r="C17" s="27" t="s">
        <v>93</v>
      </c>
      <c r="D17" s="29" t="s">
        <v>20</v>
      </c>
      <c r="E17" s="29"/>
      <c r="F17" s="29"/>
      <c r="G17" s="20"/>
      <c r="H17" s="19"/>
      <c r="I17" s="20"/>
      <c r="J17" s="18"/>
      <c r="K17" s="18"/>
      <c r="L17" s="18"/>
      <c r="M17" s="18"/>
      <c r="N17" s="26"/>
      <c r="O17" s="22"/>
      <c r="P17" s="93"/>
      <c r="Q17" s="57"/>
      <c r="R17" s="30"/>
      <c r="S17" s="23"/>
      <c r="T17" s="86" t="s">
        <v>85</v>
      </c>
    </row>
    <row r="18" spans="1:20" ht="12">
      <c r="A18" s="15" t="s">
        <v>43</v>
      </c>
      <c r="B18" s="28">
        <v>3</v>
      </c>
      <c r="C18" s="27" t="s">
        <v>66</v>
      </c>
      <c r="D18" s="17" t="s">
        <v>20</v>
      </c>
      <c r="E18" s="17">
        <v>4</v>
      </c>
      <c r="F18" s="17">
        <v>2</v>
      </c>
      <c r="G18" s="20">
        <v>4.186</v>
      </c>
      <c r="H18" s="19">
        <v>2.1</v>
      </c>
      <c r="I18" s="20">
        <v>10.65</v>
      </c>
      <c r="J18" s="18">
        <v>47</v>
      </c>
      <c r="K18" s="18">
        <v>71</v>
      </c>
      <c r="L18" s="18">
        <v>118</v>
      </c>
      <c r="M18" s="18">
        <v>460</v>
      </c>
      <c r="N18" s="26">
        <v>56</v>
      </c>
      <c r="O18" s="22">
        <v>250</v>
      </c>
      <c r="P18" s="94"/>
      <c r="T18" s="101" t="s">
        <v>65</v>
      </c>
    </row>
    <row r="19" spans="1:20" ht="12">
      <c r="A19" s="15" t="s">
        <v>43</v>
      </c>
      <c r="B19" s="16">
        <v>3</v>
      </c>
      <c r="C19" s="8" t="s">
        <v>74</v>
      </c>
      <c r="D19" s="29" t="s">
        <v>20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3"/>
      <c r="Q19" s="57">
        <v>1855</v>
      </c>
      <c r="R19" s="30">
        <f>Q19/7*$B$1*0.9-2</f>
        <v>2860</v>
      </c>
      <c r="S19" s="25">
        <f>(Q19/7*$B$1-R19)/(Q19/7*$B$1)</f>
        <v>0.10062893081761007</v>
      </c>
      <c r="T19" s="86" t="s">
        <v>62</v>
      </c>
    </row>
    <row r="20" spans="1:20" ht="12">
      <c r="A20" s="15" t="s">
        <v>43</v>
      </c>
      <c r="B20" s="28">
        <v>3</v>
      </c>
      <c r="C20" s="27" t="s">
        <v>67</v>
      </c>
      <c r="D20" s="17" t="s">
        <v>20</v>
      </c>
      <c r="P20" s="94"/>
      <c r="T20" s="86" t="s">
        <v>73</v>
      </c>
    </row>
    <row r="21" spans="1:20" ht="12">
      <c r="A21" s="15" t="s">
        <v>81</v>
      </c>
      <c r="B21" s="28">
        <v>2</v>
      </c>
      <c r="C21" s="27" t="s">
        <v>86</v>
      </c>
      <c r="D21" s="17" t="s">
        <v>20</v>
      </c>
      <c r="E21" s="2">
        <v>4</v>
      </c>
      <c r="F21" s="2">
        <v>2</v>
      </c>
      <c r="G21" s="4">
        <v>4.25</v>
      </c>
      <c r="H21" s="4">
        <v>1.65</v>
      </c>
      <c r="I21" s="4">
        <v>9.6</v>
      </c>
      <c r="J21" s="4">
        <v>42.6</v>
      </c>
      <c r="K21" s="4">
        <v>57.6</v>
      </c>
      <c r="L21" s="89">
        <v>100.2</v>
      </c>
      <c r="M21" s="4">
        <v>360</v>
      </c>
      <c r="N21" s="5" t="s">
        <v>82</v>
      </c>
      <c r="O21" s="4">
        <v>210</v>
      </c>
      <c r="P21" s="94"/>
      <c r="T21" s="86" t="s">
        <v>80</v>
      </c>
    </row>
    <row r="22" spans="1:20" ht="12">
      <c r="A22" s="15" t="s">
        <v>81</v>
      </c>
      <c r="B22" s="28">
        <v>2</v>
      </c>
      <c r="C22" s="27" t="s">
        <v>103</v>
      </c>
      <c r="D22" s="17" t="s">
        <v>20</v>
      </c>
      <c r="L22" s="89"/>
      <c r="P22" s="94"/>
      <c r="T22" s="101" t="s">
        <v>112</v>
      </c>
    </row>
    <row r="23" spans="1:20" ht="12">
      <c r="A23" s="15" t="s">
        <v>81</v>
      </c>
      <c r="B23" s="28">
        <v>2</v>
      </c>
      <c r="C23" s="27" t="s">
        <v>106</v>
      </c>
      <c r="D23" s="17" t="s">
        <v>20</v>
      </c>
      <c r="L23" s="89"/>
      <c r="P23" s="94"/>
      <c r="T23" s="86" t="s">
        <v>107</v>
      </c>
    </row>
    <row r="24" spans="1:18" ht="12" hidden="1">
      <c r="A24" s="15" t="s">
        <v>100</v>
      </c>
      <c r="B24" s="28">
        <v>98</v>
      </c>
      <c r="C24" s="27" t="s">
        <v>102</v>
      </c>
      <c r="D24" s="17"/>
      <c r="E24" s="2">
        <v>4</v>
      </c>
      <c r="F24" s="2">
        <v>2</v>
      </c>
      <c r="G24" s="4">
        <v>4.25</v>
      </c>
      <c r="H24" s="4">
        <v>1.75</v>
      </c>
      <c r="I24" s="4">
        <v>9.5</v>
      </c>
      <c r="J24" s="4">
        <v>42</v>
      </c>
      <c r="K24" s="4">
        <v>58</v>
      </c>
      <c r="L24" s="89">
        <v>100</v>
      </c>
      <c r="M24" s="4">
        <v>550</v>
      </c>
      <c r="N24" s="5">
        <v>59</v>
      </c>
      <c r="O24" s="4">
        <v>200</v>
      </c>
      <c r="P24" s="94"/>
      <c r="R24" s="2">
        <v>3300</v>
      </c>
    </row>
    <row r="25" spans="1:20" ht="12">
      <c r="A25" s="64" t="s">
        <v>48</v>
      </c>
      <c r="B25" s="65"/>
      <c r="C25" s="61"/>
      <c r="D25" s="66"/>
      <c r="E25" s="66"/>
      <c r="F25" s="66"/>
      <c r="G25" s="67"/>
      <c r="H25" s="68"/>
      <c r="I25" s="69"/>
      <c r="J25" s="67"/>
      <c r="K25" s="67"/>
      <c r="L25" s="67"/>
      <c r="M25" s="67"/>
      <c r="N25" s="70"/>
      <c r="O25" s="71"/>
      <c r="P25" s="99"/>
      <c r="Q25" s="72"/>
      <c r="R25" s="73"/>
      <c r="S25" s="96"/>
      <c r="T25" s="97"/>
    </row>
    <row r="26" spans="1:20" ht="12">
      <c r="A26" s="15" t="s">
        <v>24</v>
      </c>
      <c r="B26" s="16">
        <v>2</v>
      </c>
      <c r="C26" s="15" t="s">
        <v>117</v>
      </c>
      <c r="D26" s="17" t="s">
        <v>20</v>
      </c>
      <c r="E26" s="17">
        <v>4</v>
      </c>
      <c r="F26" s="17">
        <v>2</v>
      </c>
      <c r="G26" s="18">
        <v>4.26</v>
      </c>
      <c r="H26" s="19">
        <v>1.7</v>
      </c>
      <c r="I26" s="20">
        <v>8.2</v>
      </c>
      <c r="J26" s="18">
        <v>38</v>
      </c>
      <c r="K26" s="18">
        <v>52</v>
      </c>
      <c r="L26" s="18">
        <v>90</v>
      </c>
      <c r="M26" s="18">
        <v>570</v>
      </c>
      <c r="N26" s="21" t="s">
        <v>25</v>
      </c>
      <c r="O26" s="22">
        <v>250</v>
      </c>
      <c r="P26" s="93">
        <v>1400</v>
      </c>
      <c r="Q26" s="57">
        <v>1540</v>
      </c>
      <c r="R26" s="30">
        <f>Q26/7*$B$1*0.9-6</f>
        <v>2370</v>
      </c>
      <c r="S26" s="25">
        <f>(Q26/7*$B$1-R26)/(Q26/7*$B$1)</f>
        <v>0.10227272727272728</v>
      </c>
      <c r="T26" s="101" t="s">
        <v>54</v>
      </c>
    </row>
    <row r="27" spans="1:20" ht="12">
      <c r="A27" s="15" t="s">
        <v>46</v>
      </c>
      <c r="B27" s="16">
        <v>3</v>
      </c>
      <c r="C27" s="15" t="s">
        <v>87</v>
      </c>
      <c r="D27" s="92" t="s">
        <v>88</v>
      </c>
      <c r="E27" s="17">
        <v>3</v>
      </c>
      <c r="F27" s="17">
        <v>2</v>
      </c>
      <c r="G27" s="18">
        <v>3.83</v>
      </c>
      <c r="H27" s="19">
        <v>2.05</v>
      </c>
      <c r="I27" s="15">
        <v>7.9</v>
      </c>
      <c r="J27" s="18">
        <v>41.4</v>
      </c>
      <c r="K27" s="18">
        <v>48.6</v>
      </c>
      <c r="L27" s="18">
        <v>90</v>
      </c>
      <c r="M27" s="18">
        <v>260</v>
      </c>
      <c r="N27" s="21" t="s">
        <v>49</v>
      </c>
      <c r="O27" s="22">
        <v>150</v>
      </c>
      <c r="P27" s="93"/>
      <c r="Q27" s="57">
        <v>1400</v>
      </c>
      <c r="R27" s="30">
        <f>Q27/7*$B$1*0.9</f>
        <v>2160</v>
      </c>
      <c r="S27" s="25"/>
      <c r="T27" s="86" t="s">
        <v>79</v>
      </c>
    </row>
    <row r="28" spans="1:20" ht="12">
      <c r="A28" s="15" t="s">
        <v>46</v>
      </c>
      <c r="B28" s="16">
        <v>3</v>
      </c>
      <c r="C28" s="15" t="s">
        <v>89</v>
      </c>
      <c r="D28" s="17"/>
      <c r="E28" s="74"/>
      <c r="F28" s="75"/>
      <c r="G28" s="18"/>
      <c r="H28" s="19"/>
      <c r="I28" s="15"/>
      <c r="J28" s="18"/>
      <c r="K28" s="76"/>
      <c r="L28" s="76"/>
      <c r="M28" s="18"/>
      <c r="N28" s="26"/>
      <c r="O28" s="22"/>
      <c r="P28" s="93"/>
      <c r="Q28" s="57"/>
      <c r="R28" s="30"/>
      <c r="S28" s="25"/>
      <c r="T28" s="101" t="s">
        <v>76</v>
      </c>
    </row>
    <row r="29" spans="1:20" ht="12">
      <c r="A29" s="15" t="s">
        <v>46</v>
      </c>
      <c r="B29" s="16">
        <v>3</v>
      </c>
      <c r="C29" s="15" t="s">
        <v>90</v>
      </c>
      <c r="D29" s="17"/>
      <c r="E29" s="74"/>
      <c r="F29" s="75"/>
      <c r="G29" s="18"/>
      <c r="H29" s="19"/>
      <c r="I29" s="15"/>
      <c r="J29" s="18"/>
      <c r="K29" s="76"/>
      <c r="L29" s="76"/>
      <c r="M29" s="18"/>
      <c r="N29" s="26"/>
      <c r="O29" s="22"/>
      <c r="P29" s="93"/>
      <c r="Q29" s="57"/>
      <c r="R29" s="30"/>
      <c r="S29" s="25"/>
      <c r="T29" s="101" t="s">
        <v>84</v>
      </c>
    </row>
    <row r="30" spans="1:20" ht="12">
      <c r="A30" s="15" t="s">
        <v>27</v>
      </c>
      <c r="B30" s="16">
        <v>2</v>
      </c>
      <c r="C30" s="15" t="s">
        <v>71</v>
      </c>
      <c r="D30" s="92" t="s">
        <v>88</v>
      </c>
      <c r="E30" s="17">
        <v>3</v>
      </c>
      <c r="F30" s="17">
        <v>1</v>
      </c>
      <c r="G30" s="20">
        <v>3.72</v>
      </c>
      <c r="H30" s="19">
        <v>1.68</v>
      </c>
      <c r="I30" s="20">
        <v>6.2</v>
      </c>
      <c r="J30" s="18"/>
      <c r="K30" s="18"/>
      <c r="L30" s="18">
        <v>65</v>
      </c>
      <c r="M30" s="18">
        <v>450</v>
      </c>
      <c r="N30" s="26">
        <v>29</v>
      </c>
      <c r="O30" s="22">
        <v>160</v>
      </c>
      <c r="P30" s="93">
        <v>1000</v>
      </c>
      <c r="Q30" s="57">
        <v>1155</v>
      </c>
      <c r="R30" s="30">
        <f>Q30/7*$B$1*0.9-2</f>
        <v>1780</v>
      </c>
      <c r="S30" s="23"/>
      <c r="T30" s="86" t="s">
        <v>51</v>
      </c>
    </row>
    <row r="31" spans="1:19" ht="12" hidden="1">
      <c r="A31" s="15" t="s">
        <v>27</v>
      </c>
      <c r="B31" s="16">
        <v>2</v>
      </c>
      <c r="C31" s="15" t="s">
        <v>72</v>
      </c>
      <c r="D31" s="17"/>
      <c r="E31" s="17"/>
      <c r="F31" s="17"/>
      <c r="G31" s="18"/>
      <c r="H31" s="19"/>
      <c r="I31" s="20"/>
      <c r="J31" s="18"/>
      <c r="K31" s="18"/>
      <c r="L31" s="18"/>
      <c r="M31" s="18"/>
      <c r="N31" s="26"/>
      <c r="O31" s="22"/>
      <c r="P31" s="98"/>
      <c r="Q31" s="57"/>
      <c r="R31" s="24"/>
      <c r="S31" s="23"/>
    </row>
    <row r="32" spans="1:20" ht="12" hidden="1">
      <c r="A32" s="15" t="s">
        <v>96</v>
      </c>
      <c r="B32" s="16">
        <v>2</v>
      </c>
      <c r="C32" s="15" t="s">
        <v>97</v>
      </c>
      <c r="D32" s="17"/>
      <c r="E32" s="17">
        <v>3</v>
      </c>
      <c r="F32" s="17">
        <v>2</v>
      </c>
      <c r="G32" s="18">
        <v>3.98</v>
      </c>
      <c r="H32" s="19">
        <v>1.9</v>
      </c>
      <c r="I32" s="15">
        <v>7.8</v>
      </c>
      <c r="J32" s="18"/>
      <c r="K32" s="18"/>
      <c r="L32" s="18">
        <v>75</v>
      </c>
      <c r="M32" s="18">
        <v>500</v>
      </c>
      <c r="N32" s="21" t="s">
        <v>98</v>
      </c>
      <c r="O32" s="22">
        <v>150</v>
      </c>
      <c r="P32" s="93"/>
      <c r="Q32" s="57"/>
      <c r="R32" s="30">
        <v>2160</v>
      </c>
      <c r="S32" s="25"/>
      <c r="T32" s="86"/>
    </row>
    <row r="33" spans="1:19" ht="12" hidden="1">
      <c r="A33" s="15" t="s">
        <v>45</v>
      </c>
      <c r="B33" s="16">
        <v>4</v>
      </c>
      <c r="C33" s="15"/>
      <c r="D33" s="17"/>
      <c r="E33" s="17">
        <v>3</v>
      </c>
      <c r="F33" s="17">
        <v>1</v>
      </c>
      <c r="G33" s="20"/>
      <c r="H33" s="19">
        <v>2.1</v>
      </c>
      <c r="I33" s="20"/>
      <c r="J33" s="18">
        <v>37</v>
      </c>
      <c r="K33" s="18">
        <v>43</v>
      </c>
      <c r="L33" s="18">
        <v>80</v>
      </c>
      <c r="M33" s="18"/>
      <c r="N33" s="26"/>
      <c r="O33" s="22"/>
      <c r="P33" s="93"/>
      <c r="Q33" s="57">
        <v>1190</v>
      </c>
      <c r="R33" s="30">
        <f>Q33/7*$B$1*0.9-1</f>
        <v>1835</v>
      </c>
      <c r="S33" s="25"/>
    </row>
    <row r="34" spans="1:20" ht="12" hidden="1">
      <c r="A34" s="15" t="s">
        <v>26</v>
      </c>
      <c r="B34" s="16" t="s">
        <v>19</v>
      </c>
      <c r="C34" s="15" t="s">
        <v>32</v>
      </c>
      <c r="D34" s="17"/>
      <c r="E34" s="17">
        <v>3</v>
      </c>
      <c r="F34" s="17">
        <v>1</v>
      </c>
      <c r="G34" s="20">
        <v>3.8</v>
      </c>
      <c r="H34" s="19">
        <v>1.75</v>
      </c>
      <c r="I34" s="20">
        <v>6</v>
      </c>
      <c r="J34" s="18">
        <v>27</v>
      </c>
      <c r="K34" s="18">
        <v>41.5</v>
      </c>
      <c r="L34" s="18">
        <v>68.5</v>
      </c>
      <c r="M34" s="18">
        <v>350</v>
      </c>
      <c r="N34" s="26">
        <v>26</v>
      </c>
      <c r="O34" s="22">
        <v>140</v>
      </c>
      <c r="P34" s="23">
        <v>1000</v>
      </c>
      <c r="Q34" s="57"/>
      <c r="R34" s="24"/>
      <c r="S34" s="25"/>
      <c r="T34" s="25"/>
    </row>
    <row r="35" spans="1:20" ht="12" hidden="1">
      <c r="A35" s="38" t="s">
        <v>26</v>
      </c>
      <c r="B35" s="45" t="s">
        <v>19</v>
      </c>
      <c r="C35" s="38" t="s">
        <v>30</v>
      </c>
      <c r="D35" s="36"/>
      <c r="E35" s="36"/>
      <c r="F35" s="36"/>
      <c r="G35" s="33"/>
      <c r="H35" s="32"/>
      <c r="I35" s="31"/>
      <c r="J35" s="33"/>
      <c r="K35" s="33"/>
      <c r="L35" s="33"/>
      <c r="M35" s="33"/>
      <c r="N35" s="39"/>
      <c r="O35" s="34"/>
      <c r="P35" s="35"/>
      <c r="Q35" s="58"/>
      <c r="R35" s="40"/>
      <c r="S35" s="35"/>
      <c r="T35" s="25"/>
    </row>
    <row r="36" spans="1:19" ht="15.75" hidden="1">
      <c r="A36" s="44" t="s">
        <v>31</v>
      </c>
      <c r="B36" s="41"/>
      <c r="C36" s="4"/>
      <c r="D36" s="6"/>
      <c r="E36" s="6"/>
      <c r="F36" s="6"/>
      <c r="G36" s="20"/>
      <c r="H36" s="19"/>
      <c r="I36" s="20"/>
      <c r="J36" s="18"/>
      <c r="K36" s="18"/>
      <c r="L36" s="18"/>
      <c r="M36" s="18"/>
      <c r="N36" s="26"/>
      <c r="O36" s="22"/>
      <c r="P36" s="23"/>
      <c r="Q36" s="57"/>
      <c r="R36" s="24"/>
      <c r="S36" s="25"/>
    </row>
    <row r="37" spans="1:19" ht="15.75" hidden="1">
      <c r="A37" s="44" t="s">
        <v>28</v>
      </c>
      <c r="B37" s="41"/>
      <c r="C37" s="4"/>
      <c r="D37" s="6"/>
      <c r="E37" s="6"/>
      <c r="F37" s="6"/>
      <c r="G37" s="20"/>
      <c r="H37" s="19"/>
      <c r="I37" s="20"/>
      <c r="J37" s="18"/>
      <c r="K37" s="18"/>
      <c r="L37" s="18"/>
      <c r="M37" s="18"/>
      <c r="N37" s="26"/>
      <c r="O37" s="22"/>
      <c r="P37" s="23"/>
      <c r="Q37" s="23"/>
      <c r="R37" s="42"/>
      <c r="S37" s="23"/>
    </row>
    <row r="38" spans="1:9" ht="12.75">
      <c r="A38" s="82" t="s">
        <v>41</v>
      </c>
      <c r="B38" s="82"/>
      <c r="C38" s="82"/>
      <c r="D38" s="78"/>
      <c r="E38" s="78"/>
      <c r="F38" s="78"/>
      <c r="G38" s="78"/>
      <c r="H38" s="78"/>
      <c r="I38" s="79"/>
    </row>
    <row r="39" spans="1:20" ht="12.75">
      <c r="A39" s="82" t="s">
        <v>33</v>
      </c>
      <c r="B39" s="82"/>
      <c r="C39" s="82"/>
      <c r="D39" s="78"/>
      <c r="E39" s="78"/>
      <c r="F39" s="78"/>
      <c r="G39" s="78"/>
      <c r="H39" s="78"/>
      <c r="I39" s="79"/>
      <c r="T39" s="43"/>
    </row>
    <row r="40" spans="1:9" ht="12.75">
      <c r="A40" s="85" t="s">
        <v>40</v>
      </c>
      <c r="B40" s="8"/>
      <c r="C40" s="82"/>
      <c r="D40" s="78"/>
      <c r="E40" s="78"/>
      <c r="F40" s="78"/>
      <c r="G40" s="78"/>
      <c r="H40" s="78"/>
      <c r="I40" s="79"/>
    </row>
    <row r="41" spans="1:9" ht="12.75">
      <c r="A41" s="82"/>
      <c r="B41" s="83" t="s">
        <v>34</v>
      </c>
      <c r="C41" s="83"/>
      <c r="D41" s="77"/>
      <c r="E41" s="77"/>
      <c r="F41" s="77"/>
      <c r="G41" s="77"/>
      <c r="H41" s="77"/>
      <c r="I41" s="77"/>
    </row>
    <row r="42" spans="1:9" ht="12.75">
      <c r="A42" s="82"/>
      <c r="B42" s="83" t="s">
        <v>35</v>
      </c>
      <c r="C42" s="83"/>
      <c r="D42" s="77"/>
      <c r="E42" s="77"/>
      <c r="F42" s="77"/>
      <c r="G42" s="77"/>
      <c r="H42" s="77"/>
      <c r="I42" s="77"/>
    </row>
    <row r="43" spans="2:9" ht="12.75">
      <c r="B43" s="82" t="s">
        <v>36</v>
      </c>
      <c r="C43" s="82"/>
      <c r="D43" s="78"/>
      <c r="E43" s="78"/>
      <c r="F43" s="78"/>
      <c r="G43" s="78"/>
      <c r="H43" s="78"/>
      <c r="I43" s="78"/>
    </row>
    <row r="44" spans="1:9" ht="12.75">
      <c r="A44" s="82"/>
      <c r="B44" s="82" t="s">
        <v>39</v>
      </c>
      <c r="C44" s="83"/>
      <c r="D44" s="77"/>
      <c r="E44" s="77"/>
      <c r="F44" s="77"/>
      <c r="G44" s="78"/>
      <c r="H44" s="78"/>
      <c r="I44" s="78"/>
    </row>
    <row r="45" spans="1:9" ht="12">
      <c r="A45" s="84"/>
      <c r="B45" s="84" t="s">
        <v>37</v>
      </c>
      <c r="C45" s="84"/>
      <c r="D45" s="80"/>
      <c r="E45" s="6"/>
      <c r="F45" s="80"/>
      <c r="G45" s="81"/>
      <c r="H45" s="80"/>
      <c r="I45" s="80"/>
    </row>
    <row r="46" spans="1:9" ht="12">
      <c r="A46" s="84"/>
      <c r="B46" s="84" t="s">
        <v>38</v>
      </c>
      <c r="C46" s="84"/>
      <c r="D46" s="80"/>
      <c r="E46" s="80"/>
      <c r="F46" s="80"/>
      <c r="G46" s="81"/>
      <c r="H46" s="80"/>
      <c r="I46" s="80"/>
    </row>
    <row r="47" ht="15">
      <c r="A47" s="88" t="s">
        <v>44</v>
      </c>
    </row>
  </sheetData>
  <hyperlinks>
    <hyperlink ref="A40" r:id="rId1" display="www.argolis-yacht.ru/REGATTAs/Regatta_Polozhenie.htm"/>
  </hyperlinks>
  <printOptions/>
  <pageMargins left="0.3" right="0.21" top="0.64" bottom="0.2362204724409449" header="0.4330708661417323" footer="0.2362204724409449"/>
  <pageSetup horizontalDpi="300" verticalDpi="300" orientation="landscape" paperSize="9" scale="8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Argolis Yacht Ent.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A.Sinitsyn</dc:creator>
  <cp:keywords/>
  <dc:description/>
  <cp:lastModifiedBy>A.Sinitsyn</cp:lastModifiedBy>
  <cp:lastPrinted>2005-01-23T09:45:07Z</cp:lastPrinted>
  <dcterms:created xsi:type="dcterms:W3CDTF">2003-03-18T19:02:31Z</dcterms:created>
  <dcterms:modified xsi:type="dcterms:W3CDTF">2005-04-20T09:15:01Z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